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795" activeTab="0"/>
  </bookViews>
  <sheets>
    <sheet name="intro" sheetId="1" r:id="rId1"/>
    <sheet name="english" sheetId="2" r:id="rId2"/>
    <sheet name="francais" sheetId="3" r:id="rId3"/>
    <sheet name="espanol" sheetId="4" r:id="rId4"/>
  </sheets>
  <definedNames/>
  <calcPr fullCalcOnLoad="1"/>
</workbook>
</file>

<file path=xl/sharedStrings.xml><?xml version="1.0" encoding="utf-8"?>
<sst xmlns="http://schemas.openxmlformats.org/spreadsheetml/2006/main" count="64" uniqueCount="53">
  <si>
    <t>budget line</t>
  </si>
  <si>
    <t>description</t>
  </si>
  <si>
    <t>amount</t>
  </si>
  <si>
    <t>agricultural tools</t>
  </si>
  <si>
    <t>animal/fish feed</t>
  </si>
  <si>
    <t>fertilizers</t>
  </si>
  <si>
    <t>livestock /fingerlings</t>
  </si>
  <si>
    <t>medical and veterinary supplies</t>
  </si>
  <si>
    <t>pesticides</t>
  </si>
  <si>
    <t>plants and seeds</t>
  </si>
  <si>
    <t>other field supplies</t>
  </si>
  <si>
    <t>Total</t>
  </si>
  <si>
    <t>Country:</t>
  </si>
  <si>
    <t xml:space="preserve">Project: </t>
  </si>
  <si>
    <t>País:</t>
  </si>
  <si>
    <t>Proyecto:</t>
  </si>
  <si>
    <t>Descripción</t>
  </si>
  <si>
    <t>Cantidad</t>
  </si>
  <si>
    <t>Alimentos para animales y peces</t>
  </si>
  <si>
    <t>Fertilizantes</t>
  </si>
  <si>
    <t>Productos médicos y veterinarios</t>
  </si>
  <si>
    <t>Pesticidas</t>
  </si>
  <si>
    <t xml:space="preserve">Plantas y semillas </t>
  </si>
  <si>
    <t>Ganado/alevines</t>
  </si>
  <si>
    <t>Otros suministros</t>
  </si>
  <si>
    <t>Herramientas agrícolas</t>
  </si>
  <si>
    <t>linea presupuesto</t>
  </si>
  <si>
    <t>lignes budgétaires</t>
  </si>
  <si>
    <t>montant</t>
  </si>
  <si>
    <t>matériel agricoles</t>
  </si>
  <si>
    <t>alimentation pour les animaux et pour les poissons</t>
  </si>
  <si>
    <t>engrais</t>
  </si>
  <si>
    <t>bétail/alevin</t>
  </si>
  <si>
    <t>pésticides</t>
  </si>
  <si>
    <t>plants et semences</t>
  </si>
  <si>
    <t>médicaments et produits vétérinaires</t>
  </si>
  <si>
    <t>autres matériels de terrain</t>
  </si>
  <si>
    <t>Pays:</t>
  </si>
  <si>
    <t>Projet:</t>
  </si>
  <si>
    <t>TeleFood summary budget (local currency)</t>
  </si>
  <si>
    <t>Sumario de Presupuesto TeleFood (moneda local)</t>
  </si>
  <si>
    <t>TeleFood budget sommaire (monnaie locale)</t>
  </si>
  <si>
    <t>construction: equipment, materials</t>
  </si>
  <si>
    <t>construction: equipment, matériel</t>
  </si>
  <si>
    <t>Construcción: equipo, materiales</t>
  </si>
  <si>
    <t xml:space="preserve">TeleFood summary budget </t>
  </si>
  <si>
    <t xml:space="preserve">TeleFood budget sommaire </t>
  </si>
  <si>
    <t xml:space="preserve">Sumario de Presupuesto TeleFood </t>
  </si>
  <si>
    <t>pw:SPFS</t>
  </si>
  <si>
    <t>1 US $ =</t>
  </si>
  <si>
    <t>US $</t>
  </si>
  <si>
    <t>exchange rate</t>
  </si>
  <si>
    <t>cambio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</si>
</sst>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_-;\-&quot;$&quot;* #,##0.0_-;_-&quot;$&quot;* &quot;-&quot;??_-;_-@_-"/>
    <numFmt numFmtId="165" formatCode="_-&quot;$&quot;* #,##0_-;\-&quot;$&quot;* #,##0_-;_-&quot;$&quot;* &quot;-&quot;??_-;_-@_-"/>
    <numFmt numFmtId="166" formatCode=";;;"/>
  </numFmts>
  <fonts count="1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3"/>
      <name val="Arial"/>
      <family val="2"/>
    </font>
    <font>
      <b/>
      <sz val="18"/>
      <color indexed="18"/>
      <name val="Arial"/>
      <family val="2"/>
    </font>
    <font>
      <b/>
      <sz val="16"/>
      <color indexed="18"/>
      <name val="Arial"/>
      <family val="2"/>
    </font>
    <font>
      <sz val="24"/>
      <name val="Wingdings"/>
      <family val="0"/>
    </font>
    <font>
      <b/>
      <sz val="12"/>
      <color indexed="18"/>
      <name val="Arial"/>
      <family val="2"/>
    </font>
    <font>
      <b/>
      <sz val="12"/>
      <color indexed="40"/>
      <name val="Arial"/>
      <family val="2"/>
    </font>
    <font>
      <b/>
      <sz val="10"/>
      <color indexed="13"/>
      <name val="Arial"/>
      <family val="2"/>
    </font>
    <font>
      <sz val="10"/>
      <color indexed="13"/>
      <name val="Arial"/>
      <family val="2"/>
    </font>
    <font>
      <b/>
      <sz val="11"/>
      <color indexed="13"/>
      <name val="Arial"/>
      <family val="2"/>
    </font>
    <font>
      <sz val="10"/>
      <color indexed="40"/>
      <name val="Arial"/>
      <family val="2"/>
    </font>
    <font>
      <b/>
      <sz val="14"/>
      <name val="Arial"/>
      <family val="2"/>
    </font>
    <font>
      <sz val="12"/>
      <color indexed="4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2" borderId="0" xfId="0" applyFill="1" applyAlignment="1">
      <alignment/>
    </xf>
    <xf numFmtId="0" fontId="7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0" fillId="3" borderId="0" xfId="0" applyFill="1" applyAlignment="1">
      <alignment/>
    </xf>
    <xf numFmtId="0" fontId="7" fillId="3" borderId="0" xfId="0" applyFont="1" applyFill="1" applyAlignment="1">
      <alignment/>
    </xf>
    <xf numFmtId="0" fontId="10" fillId="2" borderId="0" xfId="0" applyFont="1" applyFill="1" applyAlignment="1" applyProtection="1">
      <alignment/>
      <protection hidden="1"/>
    </xf>
    <xf numFmtId="165" fontId="10" fillId="2" borderId="0" xfId="17" applyNumberFormat="1" applyFont="1" applyFill="1" applyAlignment="1" applyProtection="1">
      <alignment/>
      <protection hidden="1"/>
    </xf>
    <xf numFmtId="0" fontId="10" fillId="3" borderId="0" xfId="0" applyFont="1" applyFill="1" applyAlignment="1" applyProtection="1">
      <alignment/>
      <protection hidden="1"/>
    </xf>
    <xf numFmtId="0" fontId="6" fillId="3" borderId="0" xfId="0" applyFont="1" applyFill="1" applyAlignment="1" applyProtection="1">
      <alignment horizontal="right"/>
      <protection hidden="1"/>
    </xf>
    <xf numFmtId="165" fontId="10" fillId="2" borderId="0" xfId="17" applyNumberFormat="1" applyFont="1" applyFill="1" applyAlignment="1" applyProtection="1">
      <alignment horizontal="center"/>
      <protection hidden="1"/>
    </xf>
    <xf numFmtId="166" fontId="11" fillId="2" borderId="0" xfId="17" applyNumberFormat="1" applyFont="1" applyFill="1" applyAlignment="1" applyProtection="1">
      <alignment horizontal="center"/>
      <protection hidden="1"/>
    </xf>
    <xf numFmtId="165" fontId="6" fillId="3" borderId="0" xfId="17" applyNumberFormat="1" applyFont="1" applyFill="1" applyAlignment="1" applyProtection="1">
      <alignment horizontal="right"/>
      <protection hidden="1"/>
    </xf>
    <xf numFmtId="0" fontId="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165" fontId="0" fillId="2" borderId="0" xfId="17" applyNumberFormat="1" applyFill="1" applyAlignment="1">
      <alignment horizontal="right"/>
    </xf>
    <xf numFmtId="0" fontId="13" fillId="2" borderId="0" xfId="0" applyFont="1" applyFill="1" applyAlignment="1">
      <alignment/>
    </xf>
    <xf numFmtId="0" fontId="12" fillId="3" borderId="0" xfId="0" applyFont="1" applyFill="1" applyAlignment="1" applyProtection="1">
      <alignment horizontal="center" vertical="center" shrinkToFit="1"/>
      <protection hidden="1"/>
    </xf>
    <xf numFmtId="0" fontId="6" fillId="3" borderId="0" xfId="0" applyFont="1" applyFill="1" applyAlignment="1" applyProtection="1">
      <alignment horizontal="center" vertical="center" shrinkToFit="1"/>
      <protection hidden="1"/>
    </xf>
    <xf numFmtId="166" fontId="15" fillId="2" borderId="0" xfId="0" applyNumberFormat="1" applyFont="1" applyFill="1" applyAlignment="1">
      <alignment/>
    </xf>
    <xf numFmtId="0" fontId="14" fillId="2" borderId="0" xfId="0" applyFont="1" applyFill="1" applyAlignment="1" applyProtection="1">
      <alignment horizontal="right"/>
      <protection hidden="1"/>
    </xf>
    <xf numFmtId="0" fontId="14" fillId="2" borderId="0" xfId="0" applyFont="1" applyFill="1" applyAlignment="1" applyProtection="1">
      <alignment horizontal="left"/>
      <protection hidden="1"/>
    </xf>
    <xf numFmtId="0" fontId="12" fillId="3" borderId="0" xfId="0" applyFont="1" applyFill="1" applyAlignment="1" applyProtection="1">
      <alignment horizontal="center" vertical="center" shrinkToFit="1"/>
      <protection hidden="1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41" fontId="3" fillId="0" borderId="3" xfId="17" applyNumberFormat="1" applyFont="1" applyFill="1" applyBorder="1" applyAlignment="1" applyProtection="1">
      <alignment/>
      <protection locked="0"/>
    </xf>
    <xf numFmtId="41" fontId="3" fillId="0" borderId="4" xfId="17" applyNumberFormat="1" applyFont="1" applyFill="1" applyBorder="1" applyAlignment="1" applyProtection="1">
      <alignment/>
      <protection locked="0"/>
    </xf>
    <xf numFmtId="0" fontId="4" fillId="0" borderId="5" xfId="0" applyFont="1" applyFill="1" applyBorder="1" applyAlignment="1" applyProtection="1">
      <alignment horizontal="center" shrinkToFit="1"/>
      <protection locked="0"/>
    </xf>
    <xf numFmtId="0" fontId="4" fillId="0" borderId="6" xfId="0" applyFont="1" applyFill="1" applyBorder="1" applyAlignment="1" applyProtection="1">
      <alignment horizontal="center" shrinkToFit="1"/>
      <protection locked="0"/>
    </xf>
    <xf numFmtId="0" fontId="3" fillId="0" borderId="7" xfId="0" applyFont="1" applyFill="1" applyBorder="1" applyAlignment="1" applyProtection="1">
      <alignment horizontal="center" shrinkToFit="1"/>
      <protection locked="0"/>
    </xf>
    <xf numFmtId="0" fontId="5" fillId="4" borderId="5" xfId="0" applyFont="1" applyFill="1" applyBorder="1" applyAlignment="1" applyProtection="1">
      <alignment horizontal="center" shrinkToFit="1"/>
      <protection/>
    </xf>
    <xf numFmtId="0" fontId="3" fillId="4" borderId="0" xfId="0" applyFont="1" applyFill="1" applyAlignment="1">
      <alignment/>
    </xf>
    <xf numFmtId="0" fontId="2" fillId="4" borderId="1" xfId="0" applyFont="1" applyFill="1" applyBorder="1" applyAlignment="1" applyProtection="1">
      <alignment/>
      <protection/>
    </xf>
    <xf numFmtId="0" fontId="0" fillId="4" borderId="8" xfId="0" applyFill="1" applyBorder="1" applyAlignment="1" applyProtection="1">
      <alignment/>
      <protection/>
    </xf>
    <xf numFmtId="0" fontId="0" fillId="4" borderId="2" xfId="0" applyFill="1" applyBorder="1" applyAlignment="1" applyProtection="1">
      <alignment/>
      <protection/>
    </xf>
    <xf numFmtId="0" fontId="4" fillId="5" borderId="9" xfId="0" applyFont="1" applyFill="1" applyBorder="1" applyAlignment="1" applyProtection="1">
      <alignment/>
      <protection/>
    </xf>
    <xf numFmtId="0" fontId="4" fillId="5" borderId="10" xfId="0" applyFont="1" applyFill="1" applyBorder="1" applyAlignment="1" applyProtection="1">
      <alignment/>
      <protection/>
    </xf>
    <xf numFmtId="0" fontId="3" fillId="5" borderId="11" xfId="0" applyFont="1" applyFill="1" applyBorder="1" applyAlignment="1" applyProtection="1">
      <alignment/>
      <protection/>
    </xf>
    <xf numFmtId="0" fontId="3" fillId="5" borderId="12" xfId="0" applyFont="1" applyFill="1" applyBorder="1" applyAlignment="1" applyProtection="1">
      <alignment horizontal="center"/>
      <protection/>
    </xf>
    <xf numFmtId="0" fontId="3" fillId="5" borderId="13" xfId="0" applyFont="1" applyFill="1" applyBorder="1" applyAlignment="1" applyProtection="1">
      <alignment horizontal="center"/>
      <protection/>
    </xf>
    <xf numFmtId="0" fontId="0" fillId="5" borderId="14" xfId="0" applyFill="1" applyBorder="1" applyAlignment="1" applyProtection="1">
      <alignment/>
      <protection/>
    </xf>
    <xf numFmtId="0" fontId="3" fillId="5" borderId="15" xfId="0" applyFont="1" applyFill="1" applyBorder="1" applyAlignment="1" applyProtection="1">
      <alignment/>
      <protection/>
    </xf>
    <xf numFmtId="0" fontId="3" fillId="5" borderId="16" xfId="0" applyFont="1" applyFill="1" applyBorder="1" applyAlignment="1" applyProtection="1">
      <alignment/>
      <protection/>
    </xf>
    <xf numFmtId="0" fontId="3" fillId="5" borderId="17" xfId="0" applyFont="1" applyFill="1" applyBorder="1" applyAlignment="1" applyProtection="1">
      <alignment/>
      <protection/>
    </xf>
    <xf numFmtId="0" fontId="0" fillId="5" borderId="18" xfId="0" applyFill="1" applyBorder="1" applyAlignment="1" applyProtection="1">
      <alignment/>
      <protection/>
    </xf>
    <xf numFmtId="0" fontId="4" fillId="5" borderId="15" xfId="0" applyFont="1" applyFill="1" applyBorder="1" applyAlignment="1" applyProtection="1">
      <alignment/>
      <protection/>
    </xf>
    <xf numFmtId="0" fontId="3" fillId="5" borderId="19" xfId="0" applyFont="1" applyFill="1" applyBorder="1" applyAlignment="1" applyProtection="1">
      <alignment/>
      <protection/>
    </xf>
    <xf numFmtId="41" fontId="0" fillId="5" borderId="20" xfId="17" applyNumberFormat="1" applyFill="1" applyBorder="1" applyAlignment="1" applyProtection="1">
      <alignment/>
      <protection/>
    </xf>
    <xf numFmtId="41" fontId="4" fillId="5" borderId="19" xfId="17" applyNumberFormat="1" applyFont="1" applyFill="1" applyBorder="1" applyAlignment="1" applyProtection="1">
      <alignment/>
      <protection/>
    </xf>
    <xf numFmtId="165" fontId="0" fillId="5" borderId="10" xfId="17" applyNumberFormat="1" applyFill="1" applyBorder="1" applyAlignment="1">
      <alignment horizontal="center"/>
    </xf>
    <xf numFmtId="165" fontId="0" fillId="5" borderId="21" xfId="17" applyNumberFormat="1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165" fontId="4" fillId="5" borderId="1" xfId="17" applyNumberFormat="1" applyFont="1" applyFill="1" applyBorder="1" applyAlignment="1" applyProtection="1">
      <alignment horizontal="center"/>
      <protection/>
    </xf>
    <xf numFmtId="165" fontId="4" fillId="5" borderId="2" xfId="17" applyNumberFormat="1" applyFont="1" applyFill="1" applyBorder="1" applyAlignment="1" applyProtection="1">
      <alignment horizontal="center"/>
      <protection/>
    </xf>
    <xf numFmtId="0" fontId="3" fillId="5" borderId="22" xfId="0" applyFont="1" applyFill="1" applyBorder="1" applyAlignment="1" applyProtection="1">
      <alignment horizontal="center"/>
      <protection/>
    </xf>
    <xf numFmtId="0" fontId="3" fillId="5" borderId="23" xfId="0" applyFont="1" applyFill="1" applyBorder="1" applyAlignment="1" applyProtection="1">
      <alignment horizontal="center"/>
      <protection/>
    </xf>
    <xf numFmtId="0" fontId="4" fillId="5" borderId="11" xfId="0" applyFont="1" applyFill="1" applyBorder="1" applyAlignment="1">
      <alignment/>
    </xf>
    <xf numFmtId="0" fontId="16" fillId="0" borderId="19" xfId="0" applyFont="1" applyFill="1" applyBorder="1" applyAlignment="1" applyProtection="1">
      <alignment horizontal="right"/>
      <protection locked="0"/>
    </xf>
    <xf numFmtId="0" fontId="17" fillId="3" borderId="1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FF00"/>
      </font>
      <fill>
        <patternFill>
          <bgColor rgb="FFFF0000"/>
        </patternFill>
      </fill>
      <border/>
    </dxf>
    <dxf>
      <font>
        <b val="0"/>
        <i val="0"/>
      </font>
      <fill>
        <patternFill patternType="gray125">
          <f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3038475</xdr:colOff>
      <xdr:row>0</xdr:row>
      <xdr:rowOff>28575</xdr:rowOff>
    </xdr:from>
    <xdr:to>
      <xdr:col>2</xdr:col>
      <xdr:colOff>3695700</xdr:colOff>
      <xdr:row>2</xdr:row>
      <xdr:rowOff>247650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28575"/>
          <a:ext cx="657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6"/>
  <sheetViews>
    <sheetView tabSelected="1" workbookViewId="0" topLeftCell="A1">
      <selection activeCell="B9" sqref="B9"/>
    </sheetView>
  </sheetViews>
  <sheetFormatPr defaultColWidth="9.140625" defaultRowHeight="12.75"/>
  <cols>
    <col min="1" max="1" width="4.00390625" style="1" customWidth="1"/>
    <col min="2" max="2" width="9.140625" style="1" customWidth="1"/>
    <col min="3" max="3" width="55.8515625" style="1" customWidth="1"/>
    <col min="4" max="4" width="16.7109375" style="1" customWidth="1"/>
    <col min="5" max="16384" width="9.140625" style="1" customWidth="1"/>
  </cols>
  <sheetData>
    <row r="1" spans="1:10" ht="15.75">
      <c r="A1" s="12">
        <f>IF(english!$C$15&gt;0,english!E3,(IF(francais!$C$15&gt;0,francais!E3,(IF(espanol!$C$15&gt;0,espanol!E3,"")))))</f>
      </c>
      <c r="B1" s="11"/>
      <c r="D1" s="5"/>
      <c r="J1" s="20" t="s">
        <v>48</v>
      </c>
    </row>
    <row r="2" spans="2:8" ht="23.25">
      <c r="B2" s="4" t="s">
        <v>45</v>
      </c>
      <c r="C2" s="2"/>
      <c r="D2" s="6"/>
      <c r="E2" s="2"/>
      <c r="F2" s="3"/>
      <c r="G2" s="3"/>
      <c r="H2" s="3"/>
    </row>
    <row r="3" spans="2:8" ht="23.25">
      <c r="B3" s="4"/>
      <c r="C3" s="2"/>
      <c r="D3" s="6"/>
      <c r="E3" s="2"/>
      <c r="F3" s="3"/>
      <c r="G3" s="3"/>
      <c r="H3" s="3"/>
    </row>
    <row r="4" spans="2:8" ht="23.25">
      <c r="B4" s="4" t="s">
        <v>46</v>
      </c>
      <c r="C4" s="2"/>
      <c r="D4" s="6"/>
      <c r="E4" s="2"/>
      <c r="F4" s="3"/>
      <c r="G4" s="3"/>
      <c r="H4" s="3"/>
    </row>
    <row r="5" spans="2:8" ht="23.25">
      <c r="B5" s="4"/>
      <c r="C5" s="2"/>
      <c r="D5" s="6"/>
      <c r="E5" s="2"/>
      <c r="F5" s="3"/>
      <c r="G5" s="3"/>
      <c r="H5" s="3"/>
    </row>
    <row r="6" spans="2:8" ht="23.25">
      <c r="B6" s="4" t="s">
        <v>47</v>
      </c>
      <c r="C6" s="4"/>
      <c r="D6" s="6"/>
      <c r="E6" s="2"/>
      <c r="F6" s="3"/>
      <c r="G6" s="3"/>
      <c r="H6" s="3"/>
    </row>
    <row r="7" ht="12.75">
      <c r="D7" s="5"/>
    </row>
    <row r="8" spans="1:4" ht="18.75" customHeight="1">
      <c r="A8" s="23">
        <f>IF(english!$C$15&gt;0,english!B2,(IF(francais!$C$15&gt;0,francais!B2,(IF(espanol!$C$15&gt;0,espanol!B2,"")))))</f>
      </c>
      <c r="B8" s="23"/>
      <c r="C8" s="18">
        <f>IF(english!$C$15&gt;0,english!B3,(IF(francais!$C$15&gt;0,francais!B3,(IF(espanol!$C$15&gt;0,espanol!B3,"")))))</f>
      </c>
      <c r="D8" s="19">
        <f>IF(english!$C$15&gt;0,"US $",(IF(francais!$C$15&gt;0,"US $",(IF(espanol!$C$15&gt;0,"US $","")))))</f>
      </c>
    </row>
    <row r="9" spans="2:4" ht="15.75">
      <c r="B9" s="7">
        <f>IF(english!$C$15&gt;0,english!A5,(IF(francais!$C$15&gt;0,francais!A5,(IF(espanol!$C$15&gt;0,espanol!A5,"")))))</f>
      </c>
      <c r="C9" s="7">
        <f>IF(english!$C$15&gt;0,english!B5,(IF(francais!$C$15&gt;0,francais!B5,(IF(espanol!$C$15&gt;0,espanol!B5,"")))))</f>
      </c>
      <c r="D9" s="8">
        <f>IF(english!$C$15&gt;0,english!C5/$A$1,(IF(francais!$C$15&gt;0,francais!C5/$A$1,(IF(espanol!$C$15&gt;0,espanol!C5/$A$1,"")))))</f>
      </c>
    </row>
    <row r="10" spans="2:4" ht="15.75">
      <c r="B10" s="7">
        <f>IF(english!$C$15&gt;0,english!A6,(IF(francais!$C$15&gt;0,francais!A6,(IF(espanol!$C$15&gt;0,espanol!A6,"")))))</f>
      </c>
      <c r="C10" s="7">
        <f>IF(english!$C$15&gt;0,english!B6,(IF(francais!$C$15&gt;0,francais!B6,(IF(espanol!$C$15&gt;0,espanol!B6,"")))))</f>
      </c>
      <c r="D10" s="8">
        <f>IF(english!$C$15&gt;0,english!C6/$A$1,(IF(francais!$C$15&gt;0,francais!C6/$A$1,(IF(espanol!$C$15&gt;0,espanol!C6/$A$1,"")))))</f>
      </c>
    </row>
    <row r="11" spans="2:4" ht="15.75">
      <c r="B11" s="7">
        <f>IF(english!$C$15&gt;0,english!A7,(IF(francais!$C$15&gt;0,francais!A7,(IF(espanol!$C$15&gt;0,espanol!A7,"")))))</f>
      </c>
      <c r="C11" s="7">
        <f>IF(english!$C$15&gt;0,english!B7,(IF(francais!$C$15&gt;0,francais!B7,(IF(espanol!$C$15&gt;0,espanol!B7,"")))))</f>
      </c>
      <c r="D11" s="8">
        <f>IF(english!$C$15&gt;0,english!C7/$A$1,(IF(francais!$C$15&gt;0,francais!C7/$A$1,(IF(espanol!$C$15&gt;0,espanol!C7/$A$1,"")))))</f>
      </c>
    </row>
    <row r="12" spans="2:4" ht="15.75">
      <c r="B12" s="7">
        <f>IF(english!$C$15&gt;0,english!A8,(IF(francais!$C$15&gt;0,francais!A8,(IF(espanol!$C$15&gt;0,espanol!A8,"")))))</f>
      </c>
      <c r="C12" s="7">
        <f>IF(english!$C$15&gt;0,english!B8,(IF(francais!$C$15&gt;0,francais!B8,(IF(espanol!$C$15&gt;0,espanol!B8,"")))))</f>
      </c>
      <c r="D12" s="8">
        <f>IF(english!$C$15&gt;0,english!C8/$A$1,(IF(francais!$C$15&gt;0,francais!C8/$A$1,(IF(espanol!$C$15&gt;0,espanol!C8/$A$1,"")))))</f>
      </c>
    </row>
    <row r="13" spans="2:4" ht="15.75">
      <c r="B13" s="7">
        <f>IF(english!$C$15&gt;0,english!A9,(IF(francais!$C$15&gt;0,francais!A9,(IF(espanol!$C$15&gt;0,espanol!A9,"")))))</f>
      </c>
      <c r="C13" s="7">
        <f>IF(english!$C$15&gt;0,english!B9,(IF(francais!$C$15&gt;0,francais!B9,(IF(espanol!$C$15&gt;0,espanol!B9,"")))))</f>
      </c>
      <c r="D13" s="8">
        <f>IF(english!$C$15&gt;0,english!C9/$A$1,(IF(francais!$C$15&gt;0,francais!C9/$A$1,(IF(espanol!$C$15&gt;0,espanol!C9/$A$1,"")))))</f>
      </c>
    </row>
    <row r="14" spans="2:4" ht="15.75">
      <c r="B14" s="7">
        <f>IF(english!$C$15&gt;0,english!A10,(IF(francais!$C$15&gt;0,francais!A10,(IF(espanol!$C$15&gt;0,espanol!A10,"")))))</f>
      </c>
      <c r="C14" s="7">
        <f>IF(english!$C$15&gt;0,english!B10,(IF(francais!$C$15&gt;0,francais!B10,(IF(espanol!$C$15&gt;0,espanol!B10,"")))))</f>
      </c>
      <c r="D14" s="8">
        <f>IF(english!$C$15&gt;0,english!C10/$A$1,(IF(francais!$C$15&gt;0,francais!C10/$A$1,(IF(espanol!$C$15&gt;0,espanol!C10/$A$1,"")))))</f>
      </c>
    </row>
    <row r="15" spans="2:4" ht="15.75">
      <c r="B15" s="7">
        <f>IF(english!$C$15&gt;0,english!A11,(IF(francais!$C$15&gt;0,francais!A11,(IF(espanol!$C$15&gt;0,espanol!A11,"")))))</f>
      </c>
      <c r="C15" s="7">
        <f>IF(english!$C$15&gt;0,english!B11,(IF(francais!$C$15&gt;0,francais!B11,(IF(espanol!$C$15&gt;0,espanol!B11,"")))))</f>
      </c>
      <c r="D15" s="8">
        <f>IF(english!$C$15&gt;0,english!C11/$A$1,(IF(francais!$C$15&gt;0,francais!C11/$A$1,(IF(espanol!$C$15&gt;0,espanol!C11/$A$1,"")))))</f>
      </c>
    </row>
    <row r="16" spans="2:4" ht="15.75">
      <c r="B16" s="7">
        <f>IF(english!$C$15&gt;0,english!A12,(IF(francais!$C$15&gt;0,francais!A12,(IF(espanol!$C$15&gt;0,espanol!A12,"")))))</f>
      </c>
      <c r="C16" s="7">
        <f>IF(english!$C$15&gt;0,english!B12,(IF(francais!$C$15&gt;0,francais!B12,(IF(espanol!$C$15&gt;0,espanol!B12,"")))))</f>
      </c>
      <c r="D16" s="8">
        <f>IF(english!$C$15&gt;0,english!C12/$A$1,(IF(francais!$C$15&gt;0,francais!C12/$A$1,(IF(espanol!$C$15&gt;0,espanol!C12/$A$1,"")))))</f>
      </c>
    </row>
    <row r="17" spans="2:4" ht="15.75">
      <c r="B17" s="7">
        <f>IF(english!$C$15&gt;0,english!A13,(IF(francais!$C$15&gt;0,francais!A13,(IF(espanol!$C$15&gt;0,espanol!A13,"")))))</f>
      </c>
      <c r="C17" s="7">
        <f>IF(english!$C$15&gt;0,english!B13,(IF(francais!$C$15&gt;0,francais!B13,(IF(espanol!$C$15&gt;0,espanol!B13,"")))))</f>
      </c>
      <c r="D17" s="8">
        <f>IF(english!$C$15&gt;0,english!C13/$A$1,(IF(francais!$C$15&gt;0,francais!C13/$A$1,(IF(espanol!$C$15&gt;0,espanol!C13/$A$1,"")))))</f>
      </c>
    </row>
    <row r="18" spans="1:4" ht="15.75">
      <c r="A18" s="21">
        <f>IF(english!$C$15&gt;0,"1$=",(IF(francais!$C$15&gt;0,"1$=",(IF(espanol!$C$15&gt;0,"1$=","")))))</f>
      </c>
      <c r="B18" s="22">
        <f>IF(english!$C$15&gt;0,A1,(IF(francais!$C$15&gt;0,A1,(IF(espanol!$C$15&gt;0,A1,"")))))</f>
      </c>
      <c r="C18" s="22">
        <f>IF(english!$C$15&gt;0,"local currency",(IF(francais!$C$15&gt;0,"monnaie locale",(IF(espanol!$C$15&gt;0,"moneda local","")))))</f>
      </c>
      <c r="D18" s="8"/>
    </row>
    <row r="19" spans="1:4" ht="15.75">
      <c r="A19" s="5"/>
      <c r="B19" s="9"/>
      <c r="C19" s="10">
        <f>IF(english!$C$15&gt;0,english!B15,(IF(francais!$C$15&gt;0,francais!B15,(IF(espanol!$C$15&gt;0,espanol!B15,"")))))</f>
      </c>
      <c r="D19" s="13">
        <f>IF(english!$C$15&gt;0,english!C15/$A$1,(IF(francais!$C$15&gt;0,francais!C15/$A$1,(IF(espanol!$C$15&gt;0,espanol!C15/$A$1,"")))))</f>
      </c>
    </row>
    <row r="20" ht="12.75"/>
    <row r="21" ht="12.75">
      <c r="C21" s="14">
        <f>IF(english!$C$15&gt;0,"PPRC summary",(IF(francais!$C$15&gt;0,"PPRC sommaire",(IF(espanol!$C$15&gt;0,"PPRC sumario","")))))</f>
      </c>
    </row>
    <row r="22" spans="3:4" ht="12.75">
      <c r="C22" s="15">
        <f>IF(english!$C$15&gt;0,"agric. supplies",(IF(francais!$C$15&gt;0,"intrants agricoles",(IF(espanol!$C$15&gt;0,"suministros agricolas","")))))</f>
      </c>
      <c r="D22" s="16">
        <f>IF(english!$C$15&gt;0,SUM(D11+D12+D14+D15+D16),(IF(francais!$C$15&gt;0,SUM(D11+D12+D14+D15+D16),(IF(espanol!$C$15&gt;0,SUM(D11+D12+D14+D15+D16),"")))))</f>
      </c>
    </row>
    <row r="23" spans="3:4" ht="12.75">
      <c r="C23" s="15">
        <f>IF(english!$C$15&gt;0,C13,(IF(francais!$C$15&gt;0,C13,(IF(espanol!$C$15&gt;0,C13,"")))))</f>
      </c>
      <c r="D23" s="16">
        <f>IF(english!$C$15&gt;0,SUM(D13),(IF(francais!$C$15&gt;0,SUM(D13),(IF(espanol!$C$15&gt;0,SUM(D13),"")))))</f>
      </c>
    </row>
    <row r="24" spans="3:4" ht="12.75">
      <c r="C24" s="15">
        <f>IF(english!$C$15&gt;0,"equipment/tools",(IF(francais!$C$15&gt;0,"equipement/outils agricoles",(IF(espanol!$C$15&gt;0,"equipo/herramientas","")))))</f>
      </c>
      <c r="D24" s="16">
        <f>IF(english!$C$15&gt;0,SUM(D9+D10),(IF(francais!$C$15&gt;0,SUM(D9+D10),(IF(espanol!$C$15&gt;0,SUM(D9+D10),"")))))</f>
      </c>
    </row>
    <row r="25" spans="3:4" ht="12.75">
      <c r="C25" s="15">
        <f>IF(english!$C$15&gt;0,C17,(IF(francais!$C$15&gt;0,C17,(IF(espanol!$C$15&gt;0,C17,"")))))</f>
      </c>
      <c r="D25" s="16">
        <f>IF(english!$C$15&gt;0,SUM(D17),(IF(francais!$C$15&gt;0,SUM(D17),(IF(espanol!$C$15&gt;0,SUM(D17),"")))))</f>
      </c>
    </row>
    <row r="26" ht="12.75">
      <c r="D26" s="17"/>
    </row>
  </sheetData>
  <sheetProtection password="C8A9" sheet="1" objects="1" scenarios="1"/>
  <mergeCells count="1">
    <mergeCell ref="A8:B8"/>
  </mergeCells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16"/>
  <sheetViews>
    <sheetView workbookViewId="0" topLeftCell="A1">
      <selection activeCell="D7" sqref="D7:E7"/>
    </sheetView>
  </sheetViews>
  <sheetFormatPr defaultColWidth="9.140625" defaultRowHeight="12.75"/>
  <cols>
    <col min="1" max="1" width="11.7109375" style="1" customWidth="1"/>
    <col min="2" max="2" width="41.28125" style="1" customWidth="1"/>
    <col min="3" max="3" width="16.421875" style="1" customWidth="1"/>
    <col min="4" max="16384" width="9.140625" style="1" customWidth="1"/>
  </cols>
  <sheetData>
    <row r="1" spans="1:5" ht="21" thickBot="1">
      <c r="A1" s="34" t="s">
        <v>39</v>
      </c>
      <c r="B1" s="35"/>
      <c r="C1" s="36"/>
      <c r="D1" s="24" t="s">
        <v>50</v>
      </c>
      <c r="E1" s="25"/>
    </row>
    <row r="2" spans="1:5" s="26" customFormat="1" ht="18" customHeight="1" thickBot="1">
      <c r="A2" s="37" t="s">
        <v>12</v>
      </c>
      <c r="B2" s="29"/>
      <c r="C2" s="30"/>
      <c r="D2" s="61" t="s">
        <v>51</v>
      </c>
      <c r="E2" s="62"/>
    </row>
    <row r="3" spans="1:5" s="26" customFormat="1" ht="18.75" thickBot="1">
      <c r="A3" s="38" t="s">
        <v>13</v>
      </c>
      <c r="B3" s="31"/>
      <c r="C3" s="31"/>
      <c r="D3" s="59" t="s">
        <v>49</v>
      </c>
      <c r="E3" s="60">
        <v>1</v>
      </c>
    </row>
    <row r="4" spans="1:5" s="26" customFormat="1" ht="15.75" thickBot="1">
      <c r="A4" s="39" t="s">
        <v>0</v>
      </c>
      <c r="B4" s="43" t="s">
        <v>1</v>
      </c>
      <c r="C4" s="48" t="s">
        <v>2</v>
      </c>
      <c r="D4" s="57" t="s">
        <v>50</v>
      </c>
      <c r="E4" s="58"/>
    </row>
    <row r="5" spans="1:5" ht="15">
      <c r="A5" s="40">
        <v>5921</v>
      </c>
      <c r="B5" s="44" t="s">
        <v>3</v>
      </c>
      <c r="C5" s="27">
        <v>0</v>
      </c>
      <c r="D5" s="51">
        <f aca="true" t="shared" si="0" ref="D5:D13">SUM(C5/$E$3)</f>
        <v>0</v>
      </c>
      <c r="E5" s="52"/>
    </row>
    <row r="6" spans="1:5" ht="15">
      <c r="A6" s="41">
        <v>5922</v>
      </c>
      <c r="B6" s="45" t="s">
        <v>42</v>
      </c>
      <c r="C6" s="28">
        <v>0</v>
      </c>
      <c r="D6" s="51">
        <f t="shared" si="0"/>
        <v>0</v>
      </c>
      <c r="E6" s="52"/>
    </row>
    <row r="7" spans="1:5" ht="15">
      <c r="A7" s="41">
        <v>5934</v>
      </c>
      <c r="B7" s="45" t="s">
        <v>4</v>
      </c>
      <c r="C7" s="28">
        <v>0</v>
      </c>
      <c r="D7" s="51">
        <f t="shared" si="0"/>
        <v>0</v>
      </c>
      <c r="E7" s="52"/>
    </row>
    <row r="8" spans="1:5" ht="15">
      <c r="A8" s="41">
        <v>5936</v>
      </c>
      <c r="B8" s="45" t="s">
        <v>5</v>
      </c>
      <c r="C8" s="28">
        <v>0</v>
      </c>
      <c r="D8" s="51">
        <f t="shared" si="0"/>
        <v>0</v>
      </c>
      <c r="E8" s="52"/>
    </row>
    <row r="9" spans="1:5" ht="15">
      <c r="A9" s="41">
        <v>5937</v>
      </c>
      <c r="B9" s="45" t="s">
        <v>6</v>
      </c>
      <c r="C9" s="28">
        <v>0</v>
      </c>
      <c r="D9" s="51">
        <f t="shared" si="0"/>
        <v>0</v>
      </c>
      <c r="E9" s="52"/>
    </row>
    <row r="10" spans="1:5" ht="15">
      <c r="A10" s="41">
        <v>5938</v>
      </c>
      <c r="B10" s="45" t="s">
        <v>7</v>
      </c>
      <c r="C10" s="28">
        <v>0</v>
      </c>
      <c r="D10" s="51">
        <f t="shared" si="0"/>
        <v>0</v>
      </c>
      <c r="E10" s="52"/>
    </row>
    <row r="11" spans="1:5" ht="15">
      <c r="A11" s="41">
        <v>5939</v>
      </c>
      <c r="B11" s="45" t="s">
        <v>8</v>
      </c>
      <c r="C11" s="28">
        <v>0</v>
      </c>
      <c r="D11" s="51">
        <f t="shared" si="0"/>
        <v>0</v>
      </c>
      <c r="E11" s="52"/>
    </row>
    <row r="12" spans="1:5" ht="15">
      <c r="A12" s="41">
        <v>5940</v>
      </c>
      <c r="B12" s="45" t="s">
        <v>9</v>
      </c>
      <c r="C12" s="28">
        <v>0</v>
      </c>
      <c r="D12" s="51">
        <f t="shared" si="0"/>
        <v>0</v>
      </c>
      <c r="E12" s="52"/>
    </row>
    <row r="13" spans="1:5" ht="15">
      <c r="A13" s="41">
        <v>5941</v>
      </c>
      <c r="B13" s="45" t="s">
        <v>10</v>
      </c>
      <c r="C13" s="28">
        <v>0</v>
      </c>
      <c r="D13" s="51">
        <f t="shared" si="0"/>
        <v>0</v>
      </c>
      <c r="E13" s="52"/>
    </row>
    <row r="14" spans="1:5" ht="13.5" thickBot="1">
      <c r="A14" s="42"/>
      <c r="B14" s="46"/>
      <c r="C14" s="49"/>
      <c r="D14" s="53"/>
      <c r="E14" s="54"/>
    </row>
    <row r="15" spans="1:5" ht="16.5" thickBot="1">
      <c r="A15" s="39"/>
      <c r="B15" s="47" t="s">
        <v>11</v>
      </c>
      <c r="C15" s="50">
        <f>SUM(C5:C13)</f>
        <v>0</v>
      </c>
      <c r="D15" s="55">
        <f>SUM(D5:E13)</f>
        <v>0</v>
      </c>
      <c r="E15" s="56"/>
    </row>
    <row r="16" spans="1:5" s="26" customFormat="1" ht="15.75">
      <c r="A16" s="32">
        <f>IF((C15/E3)&gt;10000,"the budget exceeds the maximum, please reduce to maximum $10000","")</f>
      </c>
      <c r="B16" s="32"/>
      <c r="C16" s="32"/>
      <c r="D16" s="33"/>
      <c r="E16" s="33"/>
    </row>
  </sheetData>
  <sheetProtection sheet="1" objects="1" scenarios="1"/>
  <mergeCells count="17">
    <mergeCell ref="D1:E1"/>
    <mergeCell ref="D14:E14"/>
    <mergeCell ref="D2:E2"/>
    <mergeCell ref="D5:E5"/>
    <mergeCell ref="D6:E6"/>
    <mergeCell ref="D7:E7"/>
    <mergeCell ref="D8:E8"/>
    <mergeCell ref="D9:E9"/>
    <mergeCell ref="D10:E10"/>
    <mergeCell ref="B2:C2"/>
    <mergeCell ref="B3:C3"/>
    <mergeCell ref="A16:C16"/>
    <mergeCell ref="D11:E11"/>
    <mergeCell ref="D12:E12"/>
    <mergeCell ref="D13:E13"/>
    <mergeCell ref="D4:E4"/>
    <mergeCell ref="D15:E15"/>
  </mergeCells>
  <conditionalFormatting sqref="C15:E15">
    <cfRule type="expression" priority="1" dxfId="0" stopIfTrue="1">
      <formula>+IF(($C$15/$A$17)&gt;10000,TRUE,FALSE)</formula>
    </cfRule>
  </conditionalFormatting>
  <conditionalFormatting sqref="A5:C13">
    <cfRule type="expression" priority="2" dxfId="1" stopIfTrue="1">
      <formula>+IF(($C$15/$E$3)&gt;10000,TRUE,FALSE)</formula>
    </cfRule>
  </conditionalFormatting>
  <conditionalFormatting sqref="A1:C1">
    <cfRule type="expression" priority="3" dxfId="0" stopIfTrue="1">
      <formula>+IF(($C$15/$E$3)&gt;10000,TRUE,FALSE)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16"/>
  <sheetViews>
    <sheetView workbookViewId="0" topLeftCell="A1">
      <selection activeCell="D2" sqref="D2:E2"/>
    </sheetView>
  </sheetViews>
  <sheetFormatPr defaultColWidth="9.140625" defaultRowHeight="12.75"/>
  <cols>
    <col min="1" max="1" width="19.421875" style="1" customWidth="1"/>
    <col min="2" max="2" width="51.140625" style="1" customWidth="1"/>
    <col min="3" max="3" width="14.7109375" style="1" customWidth="1"/>
    <col min="4" max="16384" width="9.140625" style="1" customWidth="1"/>
  </cols>
  <sheetData>
    <row r="1" spans="1:5" ht="21" thickBot="1">
      <c r="A1" s="34" t="s">
        <v>41</v>
      </c>
      <c r="B1" s="35"/>
      <c r="C1" s="36"/>
      <c r="D1" s="24" t="s">
        <v>50</v>
      </c>
      <c r="E1" s="25"/>
    </row>
    <row r="2" spans="1:5" s="26" customFormat="1" ht="18" customHeight="1" thickBot="1">
      <c r="A2" s="37" t="s">
        <v>37</v>
      </c>
      <c r="B2" s="29"/>
      <c r="C2" s="30"/>
      <c r="D2" s="61" t="s">
        <v>51</v>
      </c>
      <c r="E2" s="62"/>
    </row>
    <row r="3" spans="1:5" s="26" customFormat="1" ht="18.75" thickBot="1">
      <c r="A3" s="38" t="s">
        <v>38</v>
      </c>
      <c r="B3" s="31"/>
      <c r="C3" s="31"/>
      <c r="D3" s="59" t="s">
        <v>49</v>
      </c>
      <c r="E3" s="60">
        <v>1</v>
      </c>
    </row>
    <row r="4" spans="1:5" ht="15.75" thickBot="1">
      <c r="A4" s="39" t="s">
        <v>27</v>
      </c>
      <c r="B4" s="43" t="s">
        <v>1</v>
      </c>
      <c r="C4" s="48" t="s">
        <v>28</v>
      </c>
      <c r="D4" s="57" t="s">
        <v>50</v>
      </c>
      <c r="E4" s="58"/>
    </row>
    <row r="5" spans="1:5" ht="15">
      <c r="A5" s="40">
        <v>5921</v>
      </c>
      <c r="B5" s="44" t="s">
        <v>29</v>
      </c>
      <c r="C5" s="27">
        <v>0</v>
      </c>
      <c r="D5" s="51">
        <f>SUM(C5/$E$3)</f>
        <v>0</v>
      </c>
      <c r="E5" s="52"/>
    </row>
    <row r="6" spans="1:5" ht="15">
      <c r="A6" s="41">
        <v>5922</v>
      </c>
      <c r="B6" s="45" t="s">
        <v>43</v>
      </c>
      <c r="C6" s="28">
        <v>0</v>
      </c>
      <c r="D6" s="51">
        <f aca="true" t="shared" si="0" ref="D6:D13">SUM(C6/$E$3)</f>
        <v>0</v>
      </c>
      <c r="E6" s="52"/>
    </row>
    <row r="7" spans="1:5" ht="15">
      <c r="A7" s="41">
        <v>5934</v>
      </c>
      <c r="B7" s="45" t="s">
        <v>30</v>
      </c>
      <c r="C7" s="28">
        <v>0</v>
      </c>
      <c r="D7" s="51">
        <f t="shared" si="0"/>
        <v>0</v>
      </c>
      <c r="E7" s="52"/>
    </row>
    <row r="8" spans="1:5" ht="15">
      <c r="A8" s="41">
        <v>5936</v>
      </c>
      <c r="B8" s="45" t="s">
        <v>31</v>
      </c>
      <c r="C8" s="28">
        <v>0</v>
      </c>
      <c r="D8" s="51">
        <f t="shared" si="0"/>
        <v>0</v>
      </c>
      <c r="E8" s="52"/>
    </row>
    <row r="9" spans="1:5" ht="15">
      <c r="A9" s="41">
        <v>5937</v>
      </c>
      <c r="B9" s="45" t="s">
        <v>32</v>
      </c>
      <c r="C9" s="28">
        <v>0</v>
      </c>
      <c r="D9" s="51">
        <f t="shared" si="0"/>
        <v>0</v>
      </c>
      <c r="E9" s="52"/>
    </row>
    <row r="10" spans="1:5" ht="15">
      <c r="A10" s="41">
        <v>5938</v>
      </c>
      <c r="B10" s="45" t="s">
        <v>35</v>
      </c>
      <c r="C10" s="28">
        <v>0</v>
      </c>
      <c r="D10" s="51">
        <f t="shared" si="0"/>
        <v>0</v>
      </c>
      <c r="E10" s="52"/>
    </row>
    <row r="11" spans="1:5" ht="15">
      <c r="A11" s="41">
        <v>5939</v>
      </c>
      <c r="B11" s="45" t="s">
        <v>33</v>
      </c>
      <c r="C11" s="28">
        <v>0</v>
      </c>
      <c r="D11" s="51">
        <f t="shared" si="0"/>
        <v>0</v>
      </c>
      <c r="E11" s="52"/>
    </row>
    <row r="12" spans="1:5" ht="15">
      <c r="A12" s="41">
        <v>5940</v>
      </c>
      <c r="B12" s="45" t="s">
        <v>34</v>
      </c>
      <c r="C12" s="28">
        <v>0</v>
      </c>
      <c r="D12" s="51">
        <f t="shared" si="0"/>
        <v>0</v>
      </c>
      <c r="E12" s="52"/>
    </row>
    <row r="13" spans="1:5" ht="15">
      <c r="A13" s="41">
        <v>5941</v>
      </c>
      <c r="B13" s="45" t="s">
        <v>36</v>
      </c>
      <c r="C13" s="28">
        <v>0</v>
      </c>
      <c r="D13" s="51">
        <f t="shared" si="0"/>
        <v>0</v>
      </c>
      <c r="E13" s="52"/>
    </row>
    <row r="14" spans="1:5" ht="13.5" thickBot="1">
      <c r="A14" s="42"/>
      <c r="B14" s="46"/>
      <c r="C14" s="49"/>
      <c r="D14" s="53"/>
      <c r="E14" s="54"/>
    </row>
    <row r="15" spans="1:5" ht="16.5" thickBot="1">
      <c r="A15" s="39"/>
      <c r="B15" s="47" t="s">
        <v>11</v>
      </c>
      <c r="C15" s="50">
        <f>SUM(C5:C13)</f>
        <v>0</v>
      </c>
      <c r="D15" s="55">
        <f>SUM(D5:E13)</f>
        <v>0</v>
      </c>
      <c r="E15" s="56"/>
    </row>
    <row r="16" spans="1:5" s="26" customFormat="1" ht="15.75">
      <c r="A16" s="32">
        <f>IF((C15/E3)&gt;10000,"Le budget dépasse le maximum, prière réduire à EU$10,000","")</f>
      </c>
      <c r="B16" s="32"/>
      <c r="C16" s="32"/>
      <c r="D16" s="33"/>
      <c r="E16" s="33"/>
    </row>
  </sheetData>
  <sheetProtection sheet="1" objects="1" scenarios="1"/>
  <mergeCells count="17">
    <mergeCell ref="B2:C2"/>
    <mergeCell ref="B3:C3"/>
    <mergeCell ref="D15:E15"/>
    <mergeCell ref="D1:E1"/>
    <mergeCell ref="D14:E14"/>
    <mergeCell ref="D2:E2"/>
    <mergeCell ref="D11:E11"/>
    <mergeCell ref="D12:E12"/>
    <mergeCell ref="D13:E13"/>
    <mergeCell ref="D4:E4"/>
    <mergeCell ref="A16:C16"/>
    <mergeCell ref="D5:E5"/>
    <mergeCell ref="D8:E8"/>
    <mergeCell ref="D9:E9"/>
    <mergeCell ref="D10:E10"/>
    <mergeCell ref="D6:E6"/>
    <mergeCell ref="D7:E7"/>
  </mergeCells>
  <conditionalFormatting sqref="C15:E15">
    <cfRule type="expression" priority="1" dxfId="0" stopIfTrue="1">
      <formula>+IF(($C$15/$A$17)&gt;10000,TRUE,FALSE)</formula>
    </cfRule>
  </conditionalFormatting>
  <conditionalFormatting sqref="A5:C13">
    <cfRule type="expression" priority="2" dxfId="1" stopIfTrue="1">
      <formula>+IF(($C$15/$E$3)&gt;10000,TRUE,FALSE)</formula>
    </cfRule>
  </conditionalFormatting>
  <conditionalFormatting sqref="A1:C1">
    <cfRule type="expression" priority="3" dxfId="0" stopIfTrue="1">
      <formula>+IF(($C$15/$E$3)&gt;10000,TRUE,FALSE)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16"/>
  <sheetViews>
    <sheetView workbookViewId="0" topLeftCell="A1">
      <selection activeCell="D2" sqref="D2:E2"/>
    </sheetView>
  </sheetViews>
  <sheetFormatPr defaultColWidth="9.140625" defaultRowHeight="12.75"/>
  <cols>
    <col min="1" max="1" width="18.57421875" style="1" customWidth="1"/>
    <col min="2" max="2" width="42.28125" style="1" customWidth="1"/>
    <col min="3" max="3" width="16.421875" style="1" customWidth="1"/>
    <col min="4" max="16384" width="9.140625" style="1" customWidth="1"/>
  </cols>
  <sheetData>
    <row r="1" spans="1:5" ht="21" thickBot="1">
      <c r="A1" s="34" t="s">
        <v>40</v>
      </c>
      <c r="B1" s="35"/>
      <c r="C1" s="36"/>
      <c r="D1" s="24" t="s">
        <v>50</v>
      </c>
      <c r="E1" s="25"/>
    </row>
    <row r="2" spans="1:5" ht="18" customHeight="1" thickBot="1">
      <c r="A2" s="37" t="s">
        <v>14</v>
      </c>
      <c r="B2" s="29"/>
      <c r="C2" s="30"/>
      <c r="D2" s="61" t="s">
        <v>52</v>
      </c>
      <c r="E2" s="62"/>
    </row>
    <row r="3" spans="1:5" ht="18.75" thickBot="1">
      <c r="A3" s="38" t="s">
        <v>15</v>
      </c>
      <c r="B3" s="31"/>
      <c r="C3" s="31"/>
      <c r="D3" s="59" t="s">
        <v>49</v>
      </c>
      <c r="E3" s="60">
        <v>1</v>
      </c>
    </row>
    <row r="4" spans="1:5" ht="15.75" thickBot="1">
      <c r="A4" s="39" t="s">
        <v>26</v>
      </c>
      <c r="B4" s="43" t="s">
        <v>16</v>
      </c>
      <c r="C4" s="48" t="s">
        <v>17</v>
      </c>
      <c r="D4" s="57" t="s">
        <v>50</v>
      </c>
      <c r="E4" s="58"/>
    </row>
    <row r="5" spans="1:5" ht="15">
      <c r="A5" s="40">
        <v>5921</v>
      </c>
      <c r="B5" s="44" t="s">
        <v>25</v>
      </c>
      <c r="C5" s="27">
        <v>0</v>
      </c>
      <c r="D5" s="51">
        <f>SUM(C5/$E$3)</f>
        <v>0</v>
      </c>
      <c r="E5" s="52"/>
    </row>
    <row r="6" spans="1:5" ht="15">
      <c r="A6" s="41">
        <v>5922</v>
      </c>
      <c r="B6" s="45" t="s">
        <v>44</v>
      </c>
      <c r="C6" s="28">
        <v>0</v>
      </c>
      <c r="D6" s="51">
        <f aca="true" t="shared" si="0" ref="D6:D13">SUM(C6/$E$3)</f>
        <v>0</v>
      </c>
      <c r="E6" s="52"/>
    </row>
    <row r="7" spans="1:5" ht="15">
      <c r="A7" s="41">
        <v>5934</v>
      </c>
      <c r="B7" s="45" t="s">
        <v>18</v>
      </c>
      <c r="C7" s="28">
        <v>0</v>
      </c>
      <c r="D7" s="51">
        <f t="shared" si="0"/>
        <v>0</v>
      </c>
      <c r="E7" s="52"/>
    </row>
    <row r="8" spans="1:5" ht="15">
      <c r="A8" s="41">
        <v>5936</v>
      </c>
      <c r="B8" s="45" t="s">
        <v>19</v>
      </c>
      <c r="C8" s="28">
        <v>0</v>
      </c>
      <c r="D8" s="51">
        <f t="shared" si="0"/>
        <v>0</v>
      </c>
      <c r="E8" s="52"/>
    </row>
    <row r="9" spans="1:5" ht="15">
      <c r="A9" s="41">
        <v>5937</v>
      </c>
      <c r="B9" s="45" t="s">
        <v>23</v>
      </c>
      <c r="C9" s="28">
        <v>0</v>
      </c>
      <c r="D9" s="51">
        <f t="shared" si="0"/>
        <v>0</v>
      </c>
      <c r="E9" s="52"/>
    </row>
    <row r="10" spans="1:5" ht="15">
      <c r="A10" s="41">
        <v>5938</v>
      </c>
      <c r="B10" s="45" t="s">
        <v>20</v>
      </c>
      <c r="C10" s="28">
        <v>0</v>
      </c>
      <c r="D10" s="51">
        <f t="shared" si="0"/>
        <v>0</v>
      </c>
      <c r="E10" s="52"/>
    </row>
    <row r="11" spans="1:5" ht="15">
      <c r="A11" s="41">
        <v>5939</v>
      </c>
      <c r="B11" s="45" t="s">
        <v>21</v>
      </c>
      <c r="C11" s="28">
        <v>0</v>
      </c>
      <c r="D11" s="51">
        <f t="shared" si="0"/>
        <v>0</v>
      </c>
      <c r="E11" s="52"/>
    </row>
    <row r="12" spans="1:5" ht="15">
      <c r="A12" s="41">
        <v>5940</v>
      </c>
      <c r="B12" s="45" t="s">
        <v>22</v>
      </c>
      <c r="C12" s="28">
        <v>0</v>
      </c>
      <c r="D12" s="51">
        <f t="shared" si="0"/>
        <v>0</v>
      </c>
      <c r="E12" s="52"/>
    </row>
    <row r="13" spans="1:5" ht="15">
      <c r="A13" s="41">
        <v>5941</v>
      </c>
      <c r="B13" s="45" t="s">
        <v>24</v>
      </c>
      <c r="C13" s="28">
        <v>0</v>
      </c>
      <c r="D13" s="51">
        <f t="shared" si="0"/>
        <v>0</v>
      </c>
      <c r="E13" s="52"/>
    </row>
    <row r="14" spans="1:5" ht="15.75" customHeight="1" thickBot="1">
      <c r="A14" s="42"/>
      <c r="B14" s="46"/>
      <c r="C14" s="49"/>
      <c r="D14" s="53"/>
      <c r="E14" s="54"/>
    </row>
    <row r="15" spans="1:6" ht="16.5" thickBot="1">
      <c r="A15" s="39"/>
      <c r="B15" s="47" t="s">
        <v>11</v>
      </c>
      <c r="C15" s="50">
        <f>SUM(C5:C13)</f>
        <v>0</v>
      </c>
      <c r="D15" s="55">
        <f>SUM(D5:E13)</f>
        <v>0</v>
      </c>
      <c r="E15" s="56"/>
      <c r="F15" s="3"/>
    </row>
    <row r="16" spans="1:5" s="26" customFormat="1" ht="15.75">
      <c r="A16" s="32">
        <f>IF((C15/E3)&gt;10000,"El presupuesto es superior a la cantidad autorizada. Por favor reducirlo a un máximo de US$ 10 000","")</f>
      </c>
      <c r="B16" s="32"/>
      <c r="C16" s="32"/>
      <c r="D16" s="33"/>
      <c r="E16" s="33"/>
    </row>
  </sheetData>
  <sheetProtection sheet="1" objects="1" scenarios="1"/>
  <mergeCells count="17">
    <mergeCell ref="A16:C16"/>
    <mergeCell ref="D2:E2"/>
    <mergeCell ref="B2:C2"/>
    <mergeCell ref="B3:C3"/>
    <mergeCell ref="D15:E15"/>
    <mergeCell ref="D9:E9"/>
    <mergeCell ref="D10:E10"/>
    <mergeCell ref="D5:E5"/>
    <mergeCell ref="D4:E4"/>
    <mergeCell ref="D6:E6"/>
    <mergeCell ref="D1:E1"/>
    <mergeCell ref="D14:E14"/>
    <mergeCell ref="D11:E11"/>
    <mergeCell ref="D12:E12"/>
    <mergeCell ref="D13:E13"/>
    <mergeCell ref="D7:E7"/>
    <mergeCell ref="D8:E8"/>
  </mergeCells>
  <conditionalFormatting sqref="C15:E15">
    <cfRule type="expression" priority="1" dxfId="0" stopIfTrue="1">
      <formula>+IF(($C$15/$A$17)&gt;10000,TRUE,FALSE)</formula>
    </cfRule>
  </conditionalFormatting>
  <conditionalFormatting sqref="A5:C13">
    <cfRule type="expression" priority="2" dxfId="1" stopIfTrue="1">
      <formula>+IF(($C$15/$E$3)&gt;10000,TRUE,FALSE)</formula>
    </cfRule>
  </conditionalFormatting>
  <conditionalFormatting sqref="A1:C1">
    <cfRule type="expression" priority="3" dxfId="0" stopIfTrue="1">
      <formula>+IF(($C$15/$E$3)&gt;10000,TRUE,FALSE)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Heerschap, JPN</dc:creator>
  <cp:keywords/>
  <dc:description>Another fine product of </dc:description>
  <cp:lastModifiedBy>Heerschap</cp:lastModifiedBy>
  <cp:lastPrinted>2001-12-11T17:42:37Z</cp:lastPrinted>
  <dcterms:created xsi:type="dcterms:W3CDTF">2001-12-10T15:28:11Z</dcterms:created>
  <cp:category/>
  <cp:version/>
  <cp:contentType/>
  <cp:contentStatus/>
</cp:coreProperties>
</file>